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nfiguración" state="visible" r:id="rId4"/>
    <sheet sheetId="2" name="Registro mensual" state="visible" r:id="rId5"/>
    <sheet sheetId="3" name="Resumen anual" state="visible" r:id="rId6"/>
    <sheet sheetId="4" name="📖 Cómo usar" state="visible" r:id="rId7"/>
  </sheets>
  <calcPr calcId="171027"/>
</workbook>
</file>

<file path=xl/sharedStrings.xml><?xml version="1.0" encoding="utf-8"?>
<sst xmlns="http://schemas.openxmlformats.org/spreadsheetml/2006/main" count="100" uniqueCount="79">
  <si>
    <t>Parámetro</t>
  </si>
  <si>
    <t>Valor</t>
  </si>
  <si>
    <t>Descripción</t>
  </si>
  <si>
    <t>Modelo de coche</t>
  </si>
  <si>
    <t>Tesla Model 3 LR</t>
  </si>
  <si>
    <t>Rellena con tu modelo exacto</t>
  </si>
  <si>
    <t>Batería útil (kWh)</t>
  </si>
  <si>
    <t>Capacidad neta de tu batería</t>
  </si>
  <si>
    <t>Autonomía WLTP (km)</t>
  </si>
  <si>
    <t>Según fabricante</t>
  </si>
  <si>
    <t>Precio kWh valle (€/kWh)</t>
  </si>
  <si>
    <t>Según tu tarifa eléctrica</t>
  </si>
  <si>
    <t>Precio kWh llano (€/kWh)</t>
  </si>
  <si>
    <t>Precio kWh DC pública (€/kWh)</t>
  </si>
  <si>
    <t>Media de tu red habitual</t>
  </si>
  <si>
    <t>Consumo térmico equivalente (L/100km)</t>
  </si>
  <si>
    <t>Para calcular ahorro vs gasolina</t>
  </si>
  <si>
    <t>Precio gasolina 95 (€/L)</t>
  </si>
  <si>
    <t>Referencia mercado</t>
  </si>
  <si>
    <t>Propietario</t>
  </si>
  <si>
    <t/>
  </si>
  <si>
    <t>Tu nombre</t>
  </si>
  <si>
    <t>Fecha inicio registro</t>
  </si>
  <si>
    <t>Día de primera medición</t>
  </si>
  <si>
    <t>Mes</t>
  </si>
  <si>
    <t>km recorridos</t>
  </si>
  <si>
    <t>kWh cargados casa (valle)</t>
  </si>
  <si>
    <t>kWh cargados casa (llano)</t>
  </si>
  <si>
    <t>kWh cargados DC pública</t>
  </si>
  <si>
    <t>Coste total €</t>
  </si>
  <si>
    <t>kWh/100km real</t>
  </si>
  <si>
    <t>€/km real</t>
  </si>
  <si>
    <t>Ahorro vs gasolina €</t>
  </si>
  <si>
    <t>Notas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</si>
  <si>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</si>
  <si>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</si>
  <si>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</si>
  <si>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</si>
  <si>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</si>
  <si>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</si>
  <si>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</si>
  <si>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</si>
  <si>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</si>
  <si>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</si>
  <si>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</si>
  <si>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</si>
  <si>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</si>
  <si>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📊 Resumen anual del coche eléctrico</t>
  </si>
  <si>
    <t>Total km recorridos</t>
  </si>
  <si>
    <t>Total kWh cargados</t>
  </si>
  <si>
    <t>Total € gastados en electricidad</t>
  </si>
  <si>
    <t>Consumo medio kWh/100km</t>
  </si>
  <si>
    <t>Coste medio €/km</t>
  </si>
  <si>
    <t>Ahorro total vs gasolina</t>
  </si>
  <si>
    <t>💡 Comparativa térmico equivalente</t>
  </si>
  <si>
    <t>L gasolina que habrías gastado</t>
  </si>
  <si>
    <t>€ gasolina equivalente</t>
  </si>
  <si>
    <t>CO₂ evitado (kg)</t>
  </si>
  <si>
    <t>📖 Cómo usar este tracker</t>
  </si>
  <si>
    <t>1. Abre la hoja "Configuración" y rellena tus parámetros personales:</t>
  </si>
  <si>
    <t xml:space="preserve">   → Modelo de tu coche, batería real, precios de tu tarifa (valle, llano, DC).</t>
  </si>
  <si>
    <t xml:space="preserve">   → Consumo del térmico equivalente (el que tenías antes o uno similar).</t>
  </si>
  <si>
    <t xml:space="preserve">   → Precio de gasolina actual.</t>
  </si>
  <si>
    <t>2. Cada mes, apunta en "Registro mensual":</t>
  </si>
  <si>
    <t xml:space="preserve">   → kilómetros que has recorrido ese mes (míralo en cuadro del coche).</t>
  </si>
  <si>
    <t xml:space="preserve">   → kWh que has cargado en cada contexto (valle = noche en casa, llano = día en casa, DC = electrolinera pública).</t>
  </si>
  <si>
    <t xml:space="preserve">   → Las fórmulas calculan AUTOMÁTICAMENTE:</t>
  </si>
  <si>
    <t xml:space="preserve">       • Coste total en €</t>
  </si>
  <si>
    <t xml:space="preserve">       • Consumo kWh/100km real</t>
  </si>
  <si>
    <t xml:space="preserve">       • €/km real</t>
  </si>
  <si>
    <t xml:space="preserve">       • Ahorro vs gasolina equivalente</t>
  </si>
  <si>
    <t>3. Revisa la hoja "Resumen anual" a final de año:</t>
  </si>
  <si>
    <t xml:space="preserve">   → Verás tu ahorro total vs térmico.</t>
  </si>
  <si>
    <t xml:space="preserve">   → CO2 evitado (para el alma).</t>
  </si>
  <si>
    <t xml:space="preserve">   → Tu consumo medio real vs WLTP.</t>
  </si>
  <si>
    <t>💡 Tip: si cargas mucho en casa y poco en DC pública, tu ahorro será más alto.</t>
  </si>
  <si>
    <t>💡 Tip: si tu consumo real &gt;&gt; WLTP, revisa velocidad media o accesorios activados.</t>
  </si>
  <si>
    <t>📘 ¿Quieres más? Descárgate el ebook completo 2026 en ahorrove.es/productos/ebook/ (19,99 €).</t>
  </si>
  <si>
    <t>© ahorrove.es 2026 — Plantilla gratuita. Puedes copiarla y compartirla.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</si>
</sst>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 €"/>
    <numFmt numFmtId="165" formatCode="0.0 &quot;kWh/100km&quot;"/>
    <numFmt numFmtId="166" formatCode="0 &quot;kg&quot;"/>
  </numFmts>
  <fonts count="6" x14ac:knownFonts="1">
    <font>
      <color theme="1"/>
      <family val="2"/>
      <scheme val="minor"/>
      <sz val="11"/>
      <name val="Calibri"/>
    </font>
    <font>
      <b/>
      <color rgb="FFFFFFFF"/>
    </font>
    <font>
      <b/>
    </font>
    <font>
      <b/>
      <sz val="18"/>
    </font>
    <font>
      <b/>
      <sz val="14"/>
    </font>
    <font>
      <b/>
      <sz val="16"/>
    </font>
  </fonts>
  <fills count="5">
    <fill>
      <patternFill patternType="none"/>
    </fill>
    <fill>
      <patternFill patternType="gray125"/>
    </fill>
    <fill>
      <patternFill patternType="solid">
        <fgColor rgb="FF0EA5E9"/>
      </patternFill>
    </fill>
    <fill>
      <patternFill patternType="solid">
        <fgColor rgb="FF22C55E"/>
      </patternFill>
    </fill>
    <fill>
      <patternFill patternType="solid">
        <fgColor rgb="FFE7F5E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1" fillId="3" borderId="0" xfId="0" applyFont="1" applyFill="1"/>
    <xf numFmtId="164" fontId="1" fillId="3" borderId="0" xfId="0" applyNumberFormat="1" applyFont="1" applyFill="1"/>
    <xf numFmtId="165" fontId="1" fillId="3" borderId="0" xfId="0" applyNumberFormat="1" applyFont="1" applyFill="1"/>
    <xf numFmtId="0" fontId="2" fillId="4" borderId="0" xfId="0" applyFont="1" applyFill="1"/>
    <xf numFmtId="164" fontId="2" fillId="4" borderId="0" xfId="0" applyNumberFormat="1" applyFont="1" applyFill="1"/>
    <xf numFmtId="165" fontId="2" fillId="4" borderId="0" xfId="0" applyNumberFormat="1" applyFont="1" applyFill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166" fontId="0" fillId="0" borderId="0" xfId="0" applyNumberForma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EA5E9"/>
  </sheetPr>
  <dimension ref="A1:C11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45" customWidth="1"/>
    <col min="2" max="2" width="20" customWidth="1"/>
    <col min="3" max="3" width="60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t="s">
        <v>3</v>
      </c>
      <c r="B2" t="s">
        <v>4</v>
      </c>
      <c r="C2" t="s">
        <v>5</v>
      </c>
    </row>
    <row r="3" spans="1:3" x14ac:dyDescent="0.25">
      <c r="A3" t="s">
        <v>6</v>
      </c>
      <c r="B3">
        <v>75</v>
      </c>
      <c r="C3" t="s">
        <v>7</v>
      </c>
    </row>
    <row r="4" spans="1:3" x14ac:dyDescent="0.25">
      <c r="A4" t="s">
        <v>8</v>
      </c>
      <c r="B4">
        <v>629</v>
      </c>
      <c r="C4" t="s">
        <v>9</v>
      </c>
    </row>
    <row r="5" spans="1:3" x14ac:dyDescent="0.25">
      <c r="A5" t="s">
        <v>10</v>
      </c>
      <c r="B5">
        <v>0.08</v>
      </c>
      <c r="C5" t="s">
        <v>11</v>
      </c>
    </row>
    <row r="6" spans="1:3" x14ac:dyDescent="0.25">
      <c r="A6" t="s">
        <v>12</v>
      </c>
      <c r="B6">
        <v>0.15</v>
      </c>
      <c r="C6" t="s">
        <v>11</v>
      </c>
    </row>
    <row r="7" spans="1:3" x14ac:dyDescent="0.25">
      <c r="A7" t="s">
        <v>13</v>
      </c>
      <c r="B7">
        <v>0.45</v>
      </c>
      <c r="C7" t="s">
        <v>14</v>
      </c>
    </row>
    <row r="8" spans="1:3" x14ac:dyDescent="0.25">
      <c r="A8" t="s">
        <v>15</v>
      </c>
      <c r="B8">
        <v>6.5</v>
      </c>
      <c r="C8" t="s">
        <v>16</v>
      </c>
    </row>
    <row r="9" spans="1:3" x14ac:dyDescent="0.25">
      <c r="A9" t="s">
        <v>17</v>
      </c>
      <c r="B9">
        <v>1.65</v>
      </c>
      <c r="C9" t="s">
        <v>18</v>
      </c>
    </row>
    <row r="10" spans="1:3" x14ac:dyDescent="0.25">
      <c r="A10" t="s">
        <v>19</v>
      </c>
      <c r="B10" t="s">
        <v>20</v>
      </c>
      <c r="C10" t="s">
        <v>21</v>
      </c>
    </row>
    <row r="11" spans="1:3" x14ac:dyDescent="0.25">
      <c r="A11" t="s">
        <v>22</v>
      </c>
      <c r="B11" s="2">
        <v>46136.81079020833</v>
      </c>
      <c r="C11" t="s">
        <v>23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2C55E"/>
  </sheetPr>
  <dimension ref="A1:J14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2" width="15" customWidth="1"/>
    <col min="3" max="5" width="22" customWidth="1"/>
    <col min="6" max="6" width="15" style="3" customWidth="1"/>
    <col min="7" max="7" width="17" style="4" customWidth="1"/>
    <col min="8" max="8" width="12" style="3" customWidth="1"/>
    <col min="9" max="9" width="20" style="3" customWidth="1"/>
    <col min="10" max="10" width="40" customWidth="1"/>
  </cols>
  <sheetData>
    <row r="1" spans="1:10" x14ac:dyDescent="0.25">
      <c r="A1" s="5" t="s">
        <v>24</v>
      </c>
      <c r="B1" s="5" t="s">
        <v>25</v>
      </c>
      <c r="C1" s="5" t="s">
        <v>26</v>
      </c>
      <c r="D1" s="5" t="s">
        <v>27</v>
      </c>
      <c r="E1" s="5" t="s">
        <v>28</v>
      </c>
      <c r="F1" s="6" t="s">
        <v>29</v>
      </c>
      <c r="G1" s="7" t="s">
        <v>30</v>
      </c>
      <c r="H1" s="6" t="s">
        <v>31</v>
      </c>
      <c r="I1" s="6" t="s">
        <v>32</v>
      </c>
      <c r="J1" s="5" t="s">
        <v>33</v>
      </c>
    </row>
    <row r="2" spans="1:10" x14ac:dyDescent="0.25">
      <c r="A2" t="s">
        <v>34</v>
      </c>
      <c r="B2">
        <v>0</v>
      </c>
      <c r="C2">
        <v>0</v>
      </c>
      <c r="D2">
        <v>0</v>
      </c>
      <c r="E2">
        <v>0</v>
      </c>
      <c r="F2" s="3">
        <f>=C2*Configuración!B4+D2*Configuración!B5+E2*Configuración!B6</f>
      </c>
      <c r="G2" s="4">
        <f>=IF(B2=0,0,(C2+D2+E2)/B2*100)</f>
      </c>
      <c r="H2" s="3">
        <f>=IF(B2=0,0,F2/B2)</f>
      </c>
      <c r="I2" s="3">
        <f>=IF(B2=0,0,(B2/100*Configuración!B7*Configuración!B8)-F2)</f>
      </c>
      <c r="J2" t="s">
        <v>20</v>
      </c>
    </row>
    <row r="3" spans="1:10" x14ac:dyDescent="0.25">
      <c r="A3" t="s">
        <v>35</v>
      </c>
      <c r="B3">
        <v>0</v>
      </c>
      <c r="C3">
        <v>0</v>
      </c>
      <c r="D3">
        <v>0</v>
      </c>
      <c r="E3">
        <v>0</v>
      </c>
      <c r="F3" s="3">
        <f>=C3*Configuración!B4+D3*Configuración!B5+E3*Configuración!B6</f>
      </c>
      <c r="G3" s="4">
        <f>=IF(B3=0,0,(C3+D3+E3)/B3*100)</f>
      </c>
      <c r="H3" s="3">
        <f>=IF(B3=0,0,F3/B3)</f>
      </c>
      <c r="I3" s="3">
        <f>=IF(B3=0,0,(B3/100*Configuración!B7*Configuración!B8)-F3)</f>
      </c>
      <c r="J3" t="s">
        <v>20</v>
      </c>
    </row>
    <row r="4" spans="1:10" x14ac:dyDescent="0.25">
      <c r="A4" t="s">
        <v>36</v>
      </c>
      <c r="B4">
        <v>0</v>
      </c>
      <c r="C4">
        <v>0</v>
      </c>
      <c r="D4">
        <v>0</v>
      </c>
      <c r="E4">
        <v>0</v>
      </c>
      <c r="F4" s="3">
        <f>=C4*Configuración!B4+D4*Configuración!B5+E4*Configuración!B6</f>
      </c>
      <c r="G4" s="4">
        <f>=IF(B4=0,0,(C4+D4+E4)/B4*100)</f>
      </c>
      <c r="H4" s="3">
        <f>=IF(B4=0,0,F4/B4)</f>
      </c>
      <c r="I4" s="3">
        <f>=IF(B4=0,0,(B4/100*Configuración!B7*Configuración!B8)-F4)</f>
      </c>
      <c r="J4" t="s">
        <v>20</v>
      </c>
    </row>
    <row r="5" spans="1:10" x14ac:dyDescent="0.25">
      <c r="A5" t="s">
        <v>37</v>
      </c>
      <c r="B5">
        <v>0</v>
      </c>
      <c r="C5">
        <v>0</v>
      </c>
      <c r="D5">
        <v>0</v>
      </c>
      <c r="E5">
        <v>0</v>
      </c>
      <c r="F5" s="3">
        <f>=C5*Configuración!B4+D5*Configuración!B5+E5*Configuración!B6</f>
      </c>
      <c r="G5" s="4">
        <f>=IF(B5=0,0,(C5+D5+E5)/B5*100)</f>
      </c>
      <c r="H5" s="3">
        <f>=IF(B5=0,0,F5/B5)</f>
      </c>
      <c r="I5" s="3">
        <f>=IF(B5=0,0,(B5/100*Configuración!B7*Configuración!B8)-F5)</f>
      </c>
      <c r="J5" t="s">
        <v>20</v>
      </c>
    </row>
    <row r="6" spans="1:10" x14ac:dyDescent="0.25">
      <c r="A6" t="s">
        <v>38</v>
      </c>
      <c r="B6">
        <v>0</v>
      </c>
      <c r="C6">
        <v>0</v>
      </c>
      <c r="D6">
        <v>0</v>
      </c>
      <c r="E6">
        <v>0</v>
      </c>
      <c r="F6" s="3">
        <f>=C6*Configuración!B4+D6*Configuración!B5+E6*Configuración!B6</f>
      </c>
      <c r="G6" s="4">
        <f>=IF(B6=0,0,(C6+D6+E6)/B6*100)</f>
      </c>
      <c r="H6" s="3">
        <f>=IF(B6=0,0,F6/B6)</f>
      </c>
      <c r="I6" s="3">
        <f>=IF(B6=0,0,(B6/100*Configuración!B7*Configuración!B8)-F6)</f>
      </c>
      <c r="J6" t="s">
        <v>20</v>
      </c>
    </row>
    <row r="7" spans="1:10" x14ac:dyDescent="0.25">
      <c r="A7" t="s">
        <v>39</v>
      </c>
      <c r="B7">
        <v>0</v>
      </c>
      <c r="C7">
        <v>0</v>
      </c>
      <c r="D7">
        <v>0</v>
      </c>
      <c r="E7">
        <v>0</v>
      </c>
      <c r="F7" s="3">
        <f>=C7*Configuración!B4+D7*Configuración!B5+E7*Configuración!B6</f>
      </c>
      <c r="G7" s="4">
        <f>=IF(B7=0,0,(C7+D7+E7)/B7*100)</f>
      </c>
      <c r="H7" s="3">
        <f>=IF(B7=0,0,F7/B7)</f>
      </c>
      <c r="I7" s="3">
        <f>=IF(B7=0,0,(B7/100*Configuración!B7*Configuración!B8)-F7)</f>
      </c>
      <c r="J7" t="s">
        <v>20</v>
      </c>
    </row>
    <row r="8" spans="1:10" x14ac:dyDescent="0.25">
      <c r="A8" t="s">
        <v>40</v>
      </c>
      <c r="B8">
        <v>0</v>
      </c>
      <c r="C8">
        <v>0</v>
      </c>
      <c r="D8">
        <v>0</v>
      </c>
      <c r="E8">
        <v>0</v>
      </c>
      <c r="F8" s="3">
        <f>=C8*Configuración!B4+D8*Configuración!B5+E8*Configuración!B6</f>
      </c>
      <c r="G8" s="4">
        <f>=IF(B8=0,0,(C8+D8+E8)/B8*100)</f>
      </c>
      <c r="H8" s="3">
        <f>=IF(B8=0,0,F8/B8)</f>
      </c>
      <c r="I8" s="3">
        <f>=IF(B8=0,0,(B8/100*Configuración!B7*Configuración!B8)-F8)</f>
      </c>
      <c r="J8" t="s">
        <v>20</v>
      </c>
    </row>
    <row r="9" spans="1:10" x14ac:dyDescent="0.25">
      <c r="A9" t="s">
        <v>41</v>
      </c>
      <c r="B9">
        <v>0</v>
      </c>
      <c r="C9">
        <v>0</v>
      </c>
      <c r="D9">
        <v>0</v>
      </c>
      <c r="E9">
        <v>0</v>
      </c>
      <c r="F9" s="3">
        <f>=C9*Configuración!B4+D9*Configuración!B5+E9*Configuración!B6</f>
      </c>
      <c r="G9" s="4">
        <f>=IF(B9=0,0,(C9+D9+E9)/B9*100)</f>
      </c>
      <c r="H9" s="3">
        <f>=IF(B9=0,0,F9/B9)</f>
      </c>
      <c r="I9" s="3">
        <f>=IF(B9=0,0,(B9/100*Configuración!B7*Configuración!B8)-F9)</f>
      </c>
      <c r="J9" t="s">
        <v>20</v>
      </c>
    </row>
    <row r="10" spans="1:10" x14ac:dyDescent="0.25">
      <c r="A10" t="s">
        <v>42</v>
      </c>
      <c r="B10">
        <v>0</v>
      </c>
      <c r="C10">
        <v>0</v>
      </c>
      <c r="D10">
        <v>0</v>
      </c>
      <c r="E10">
        <v>0</v>
      </c>
      <c r="F10" s="3">
        <f>=C10*Configuración!B4+D10*Configuración!B5+E10*Configuración!B6</f>
      </c>
      <c r="G10" s="4">
        <f>=IF(B10=0,0,(C10+D10+E10)/B10*100)</f>
      </c>
      <c r="H10" s="3">
        <f>=IF(B10=0,0,F10/B10)</f>
      </c>
      <c r="I10" s="3">
        <f>=IF(B10=0,0,(B10/100*Configuración!B7*Configuración!B8)-F10)</f>
      </c>
      <c r="J10" t="s">
        <v>20</v>
      </c>
    </row>
    <row r="11" spans="1:10" x14ac:dyDescent="0.25">
      <c r="A11" t="s">
        <v>43</v>
      </c>
      <c r="B11">
        <v>0</v>
      </c>
      <c r="C11">
        <v>0</v>
      </c>
      <c r="D11">
        <v>0</v>
      </c>
      <c r="E11">
        <v>0</v>
      </c>
      <c r="F11" s="3">
        <f>=C11*Configuración!B4+D11*Configuración!B5+E11*Configuración!B6</f>
      </c>
      <c r="G11" s="4">
        <f>=IF(B11=0,0,(C11+D11+E11)/B11*100)</f>
      </c>
      <c r="H11" s="3">
        <f>=IF(B11=0,0,F11/B11)</f>
      </c>
      <c r="I11" s="3">
        <f>=IF(B11=0,0,(B11/100*Configuración!B7*Configuración!B8)-F11)</f>
      </c>
      <c r="J11" t="s">
        <v>20</v>
      </c>
    </row>
    <row r="12" spans="1:10" x14ac:dyDescent="0.25">
      <c r="A12" t="s">
        <v>44</v>
      </c>
      <c r="B12">
        <v>0</v>
      </c>
      <c r="C12">
        <v>0</v>
      </c>
      <c r="D12">
        <v>0</v>
      </c>
      <c r="E12">
        <v>0</v>
      </c>
      <c r="F12" s="3">
        <f>=C12*Configuración!B4+D12*Configuración!B5+E12*Configuración!B6</f>
      </c>
      <c r="G12" s="4">
        <f>=IF(B12=0,0,(C12+D12+E12)/B12*100)</f>
      </c>
      <c r="H12" s="3">
        <f>=IF(B12=0,0,F12/B12)</f>
      </c>
      <c r="I12" s="3">
        <f>=IF(B12=0,0,(B12/100*Configuración!B7*Configuración!B8)-F12)</f>
      </c>
      <c r="J12" t="s">
        <v>20</v>
      </c>
    </row>
    <row r="13" spans="1:10" x14ac:dyDescent="0.25">
      <c r="A13" t="s">
        <v>45</v>
      </c>
      <c r="B13">
        <v>0</v>
      </c>
      <c r="C13">
        <v>0</v>
      </c>
      <c r="D13">
        <v>0</v>
      </c>
      <c r="E13">
        <v>0</v>
      </c>
      <c r="F13" s="3">
        <f>=C13*Configuración!B4+D13*Configuración!B5+E13*Configuración!B6</f>
      </c>
      <c r="G13" s="4">
        <f>=IF(B13=0,0,(C13+D13+E13)/B13*100)</f>
      </c>
      <c r="H13" s="3">
        <f>=IF(B13=0,0,F13/B13)</f>
      </c>
      <c r="I13" s="3">
        <f>=IF(B13=0,0,(B13/100*Configuración!B7*Configuración!B8)-F13)</f>
      </c>
      <c r="J13" t="s">
        <v>20</v>
      </c>
    </row>
    <row r="14" spans="1:10" x14ac:dyDescent="0.25">
      <c r="A14" s="8" t="s">
        <v>46</v>
      </c>
      <c r="B14" s="8">
        <f>=SUM(B2:B13)</f>
      </c>
      <c r="C14" s="8">
        <f>=SUM(C2:C13)</f>
      </c>
      <c r="D14" s="8">
        <f>=SUM(D2:D13)</f>
      </c>
      <c r="E14" s="8">
        <f>=SUM(E2:E13)</f>
      </c>
      <c r="F14" s="9">
        <f>=SUM(F2:F13)</f>
      </c>
      <c r="G14" s="10">
        <f>=IF(B14=0,0,(C14+D14+E14)/B14*100)</f>
      </c>
      <c r="H14" s="9">
        <f>=IF(B14=0,0,F14/B14)</f>
      </c>
      <c r="I14" s="9">
        <f>=SUM(I2:I13)</f>
      </c>
      <c r="J14" s="8" t="s">
        <v>20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97316"/>
  </sheetPr>
  <dimension ref="A1:B13"/>
  <sheetFormatPr defaultRowHeight="15" outlineLevelRow="0" outlineLevelCol="0" x14ac:dyDescent="55"/>
  <cols>
    <col min="1" max="1" width="42" customWidth="1"/>
    <col min="2" max="2" width="20" customWidth="1"/>
  </cols>
  <sheetData>
    <row r="1" spans="1:1" x14ac:dyDescent="0.25">
      <c r="A1" s="11" t="s">
        <v>47</v>
      </c>
    </row>
    <row r="3" spans="1:2" x14ac:dyDescent="0.25">
      <c r="A3" t="s">
        <v>48</v>
      </c>
      <c r="B3" s="3">
        <f>='Registro mensual'!B14</f>
      </c>
    </row>
    <row r="4" spans="1:2" x14ac:dyDescent="0.25">
      <c r="A4" t="s">
        <v>49</v>
      </c>
      <c r="B4" s="3">
        <f>=SUM('Registro mensual'!C14:E14)</f>
      </c>
    </row>
    <row r="5" spans="1:2" x14ac:dyDescent="0.25">
      <c r="A5" t="s">
        <v>50</v>
      </c>
      <c r="B5" s="3">
        <f>='Registro mensual'!F14</f>
      </c>
    </row>
    <row r="6" spans="1:2" x14ac:dyDescent="0.25">
      <c r="A6" t="s">
        <v>51</v>
      </c>
      <c r="B6" s="3">
        <f>='Registro mensual'!G14</f>
      </c>
    </row>
    <row r="7" spans="1:2" x14ac:dyDescent="0.25">
      <c r="A7" t="s">
        <v>52</v>
      </c>
      <c r="B7" s="3">
        <f>='Registro mensual'!H14</f>
      </c>
    </row>
    <row r="8" spans="1:2" s="12" customFormat="1" x14ac:dyDescent="0.25">
      <c r="A8" s="12" t="s">
        <v>53</v>
      </c>
      <c r="B8" s="13">
        <f>='Registro mensual'!I14</f>
      </c>
    </row>
    <row r="9" spans="1:1" x14ac:dyDescent="0.25">
      <c r="A9" t="s">
        <v>20</v>
      </c>
    </row>
    <row r="10" spans="1:1" x14ac:dyDescent="0.25">
      <c r="A10" t="s">
        <v>54</v>
      </c>
    </row>
    <row r="11" spans="1:2" x14ac:dyDescent="0.25">
      <c r="A11" t="s">
        <v>55</v>
      </c>
      <c r="B11" s="14">
        <f>='Registro mensual'!B14/100*Configuración!B7</f>
      </c>
    </row>
    <row r="12" spans="1:2" x14ac:dyDescent="0.25">
      <c r="A12" t="s">
        <v>56</v>
      </c>
      <c r="B12" s="3">
        <f>='Registro mensual'!B14/100*Configuración!B7*Configuración!B8</f>
      </c>
    </row>
    <row r="13" spans="1:2" x14ac:dyDescent="0.25">
      <c r="A13" t="s">
        <v>57</v>
      </c>
      <c r="B13">
        <f>='Registro mensual'!B14/100*Configuración!B7*2.31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4748B"/>
  </sheetPr>
  <dimension ref="A1:A27"/>
  <sheetFormatPr defaultRowHeight="15" outlineLevelRow="0" outlineLevelCol="0" x14ac:dyDescent="55"/>
  <cols>
    <col min="1" max="1" width="100" customWidth="1"/>
  </cols>
  <sheetData>
    <row r="1" spans="1:1" s="15" customFormat="1" x14ac:dyDescent="0.25">
      <c r="A1" s="15" t="s">
        <v>58</v>
      </c>
    </row>
    <row r="2" spans="1:1" x14ac:dyDescent="0.25">
      <c r="A2" t="s">
        <v>20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20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  <row r="11" spans="1:1" x14ac:dyDescent="0.25">
      <c r="A11" t="s">
        <v>66</v>
      </c>
    </row>
    <row r="12" spans="1:1" x14ac:dyDescent="0.25">
      <c r="A12" t="s">
        <v>67</v>
      </c>
    </row>
    <row r="13" spans="1:1" x14ac:dyDescent="0.25">
      <c r="A13" t="s">
        <v>68</v>
      </c>
    </row>
    <row r="14" spans="1:1" x14ac:dyDescent="0.25">
      <c r="A14" t="s">
        <v>69</v>
      </c>
    </row>
    <row r="15" spans="1:1" x14ac:dyDescent="0.25">
      <c r="A15" t="s">
        <v>70</v>
      </c>
    </row>
    <row r="16" spans="1:1" x14ac:dyDescent="0.25">
      <c r="A16" t="s">
        <v>20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20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20</v>
      </c>
    </row>
    <row r="25" spans="1:1" x14ac:dyDescent="0.25">
      <c r="A25" t="s">
        <v>77</v>
      </c>
    </row>
    <row r="26" spans="1:1" x14ac:dyDescent="0.25">
      <c r="A26" t="s">
        <v>20</v>
      </c>
    </row>
    <row r="27" spans="1:1" x14ac:dyDescent="0.25">
      <c r="A27" t="s">
        <v>78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Configuración</vt:lpstr>
      <vt:lpstr>Registro mensual</vt:lpstr>
      <vt:lpstr>Resumen anual</vt:lpstr>
      <vt:lpstr>📖 Cómo usar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Ahorrove.es</dc:creator>
  <dc:title/>
  <dc:subject/>
  <dc:description>Hoja de seguimiento mensual de consumos EV 2026 — ahorrove.es</dc:description>
  <cp:keywords/>
  <cp:category/>
  <cp:lastModifiedBy>Ahorrove.es</cp:lastModifiedBy>
  <dcterms:created xsi:type="dcterms:W3CDTF">2026-04-24T19:27:32Z</dcterms:created>
  <dcterms:modified xsi:type="dcterms:W3CDTF">2026-04-24T19:27:32Z</dcterms:modified>
</cp:coreProperties>
</file>